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D3E279CE-340E-40EC-B685-96207155302E}" xr6:coauthVersionLast="47" xr6:coauthVersionMax="47" xr10:uidLastSave="{00000000-0000-0000-0000-000000000000}"/>
  <bookViews>
    <workbookView xWindow="28680" yWindow="-120" windowWidth="29040" windowHeight="15720" xr2:uid="{C97B49FE-E88B-467A-83FE-94A286E835AA}"/>
  </bookViews>
  <sheets>
    <sheet name="FPPRZ" sheetId="1" r:id="rId1"/>
  </sheets>
  <definedNames>
    <definedName name="_xlnm._FilterDatabase" localSheetId="0" hidden="1">FPPRZ!$A$1:$P$4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1" l="1"/>
  <c r="E4" i="1"/>
  <c r="K3" i="1"/>
  <c r="E3" i="1"/>
  <c r="K2" i="1"/>
  <c r="E2" i="1"/>
</calcChain>
</file>

<file path=xl/sharedStrings.xml><?xml version="1.0" encoding="utf-8"?>
<sst xmlns="http://schemas.openxmlformats.org/spreadsheetml/2006/main" count="28" uniqueCount="26">
  <si>
    <t>Company</t>
  </si>
  <si>
    <t xml:space="preserve">Local Unit of Government </t>
  </si>
  <si>
    <t>County</t>
  </si>
  <si>
    <t>Reported Actual Investment</t>
  </si>
  <si>
    <t>Projected Job Creation</t>
  </si>
  <si>
    <t>Projected Job Retention</t>
  </si>
  <si>
    <t>% Change in Taxable Value (TV)</t>
  </si>
  <si>
    <t>% Change in SEV</t>
  </si>
  <si>
    <t>% Raw Materials from MI</t>
  </si>
  <si>
    <t>First Year Benefits Received</t>
  </si>
  <si>
    <t>Billerud US Production Holding LLC</t>
  </si>
  <si>
    <t>City of Escanaba</t>
  </si>
  <si>
    <t>Delta</t>
  </si>
  <si>
    <t>Did Not Report</t>
  </si>
  <si>
    <t xml:space="preserve">Arauco North America </t>
  </si>
  <si>
    <t>Grayling Township</t>
  </si>
  <si>
    <t>Crawford</t>
  </si>
  <si>
    <t>Township of Breitung</t>
  </si>
  <si>
    <t>Dickinson</t>
  </si>
  <si>
    <t>Verso Quinnesec, LLC</t>
  </si>
  <si>
    <t>Projected Investment</t>
  </si>
  <si>
    <t>Reported Current Jobs</t>
  </si>
  <si>
    <t>Reported Jobs Transferred 
to Zone</t>
  </si>
  <si>
    <t>Reported Baseline Jobs at Designation</t>
  </si>
  <si>
    <t>Reported Actual Job Creation</t>
  </si>
  <si>
    <t>Reported Avg Weekly Wage of Jobs Created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</si>
</sst>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43" fontId="0" fillId="0" borderId="0" xfId="1" applyFont="1"/>
    <xf numFmtId="0" fontId="4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0" fillId="0" borderId="1" xfId="0" applyNumberForma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5" fontId="2" fillId="2" borderId="1" xfId="3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1" xfId="2" applyNumberFormat="1" applyFont="1" applyFill="1" applyBorder="1" applyAlignment="1">
      <alignment horizontal="center" vertical="center" wrapText="1"/>
    </xf>
    <xf numFmtId="165" fontId="2" fillId="2" borderId="1" xfId="3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8D465-2143-4A8C-B641-B87291414763}">
  <sheetPr>
    <tabColor rgb="FF00B050"/>
    <pageSetUpPr fitToPage="1"/>
  </sheetPr>
  <dimension ref="A1:P9"/>
  <sheetViews>
    <sheetView showGridLines="0" tabSelected="1" zoomScaleNormal="100" workbookViewId="0"/>
  </sheetViews>
  <sheetFormatPr defaultRowHeight="15" x14ac:dyDescent="0.25"/>
  <cols>
    <col min="1" max="1" width="32.140625" bestFit="1" customWidth="1"/>
    <col min="2" max="2" width="20.140625" bestFit="1" customWidth="1"/>
    <col min="3" max="3" width="11.85546875" bestFit="1" customWidth="1"/>
    <col min="4" max="4" width="15.7109375" bestFit="1" customWidth="1"/>
    <col min="5" max="5" width="20" bestFit="1" customWidth="1"/>
    <col min="6" max="7" width="17.7109375" bestFit="1" customWidth="1"/>
    <col min="8" max="8" width="16.5703125" bestFit="1" customWidth="1"/>
    <col min="9" max="9" width="18.28515625" bestFit="1" customWidth="1"/>
    <col min="10" max="10" width="18.42578125" bestFit="1" customWidth="1"/>
    <col min="11" max="11" width="20" bestFit="1" customWidth="1"/>
    <col min="12" max="12" width="13.85546875" bestFit="1" customWidth="1"/>
    <col min="13" max="13" width="18.140625" bestFit="1" customWidth="1"/>
    <col min="14" max="14" width="16.28515625" bestFit="1" customWidth="1"/>
    <col min="15" max="15" width="14" bestFit="1" customWidth="1"/>
    <col min="16" max="16" width="13.7109375" bestFit="1" customWidth="1"/>
  </cols>
  <sheetData>
    <row r="1" spans="1:16" ht="60" x14ac:dyDescent="0.25">
      <c r="A1" s="1" t="s">
        <v>0</v>
      </c>
      <c r="B1" s="1" t="s">
        <v>1</v>
      </c>
      <c r="C1" s="1" t="s">
        <v>2</v>
      </c>
      <c r="D1" s="1" t="s">
        <v>20</v>
      </c>
      <c r="E1" s="1" t="s">
        <v>3</v>
      </c>
      <c r="F1" s="1" t="s">
        <v>4</v>
      </c>
      <c r="G1" s="1" t="s">
        <v>5</v>
      </c>
      <c r="H1" s="1" t="s">
        <v>21</v>
      </c>
      <c r="I1" s="1" t="s">
        <v>22</v>
      </c>
      <c r="J1" s="1" t="s">
        <v>23</v>
      </c>
      <c r="K1" s="1" t="s">
        <v>24</v>
      </c>
      <c r="L1" s="6" t="s">
        <v>25</v>
      </c>
      <c r="M1" s="1" t="s">
        <v>6</v>
      </c>
      <c r="N1" s="1" t="s">
        <v>7</v>
      </c>
      <c r="O1" s="1" t="s">
        <v>8</v>
      </c>
      <c r="P1" s="1" t="s">
        <v>9</v>
      </c>
    </row>
    <row r="2" spans="1:16" x14ac:dyDescent="0.25">
      <c r="A2" s="7" t="s">
        <v>10</v>
      </c>
      <c r="B2" s="8" t="s">
        <v>11</v>
      </c>
      <c r="C2" s="8" t="s">
        <v>12</v>
      </c>
      <c r="D2" s="9">
        <v>1060000000</v>
      </c>
      <c r="E2" s="9">
        <f>17101652+734082</f>
        <v>17835734</v>
      </c>
      <c r="F2" s="2">
        <v>0</v>
      </c>
      <c r="G2" s="2">
        <v>0</v>
      </c>
      <c r="H2" s="2">
        <v>1501</v>
      </c>
      <c r="I2" s="2">
        <v>0</v>
      </c>
      <c r="J2" s="2">
        <v>0</v>
      </c>
      <c r="K2" s="2">
        <f>H2-I2</f>
        <v>1501</v>
      </c>
      <c r="L2" s="10">
        <v>1600</v>
      </c>
      <c r="M2" s="4" t="s">
        <v>13</v>
      </c>
      <c r="N2" s="4" t="s">
        <v>13</v>
      </c>
      <c r="O2" s="2">
        <v>0</v>
      </c>
      <c r="P2" s="11">
        <v>45292</v>
      </c>
    </row>
    <row r="3" spans="1:16" x14ac:dyDescent="0.25">
      <c r="A3" s="3" t="s">
        <v>14</v>
      </c>
      <c r="B3" s="3" t="s">
        <v>15</v>
      </c>
      <c r="C3" s="3" t="s">
        <v>16</v>
      </c>
      <c r="D3" s="12">
        <v>325000000</v>
      </c>
      <c r="E3" s="12">
        <f>SUM(1135000+467519786+58263442+3062064+4854043+6113037+10602991)</f>
        <v>551550363</v>
      </c>
      <c r="F3" s="4">
        <v>250</v>
      </c>
      <c r="G3" s="4">
        <v>0</v>
      </c>
      <c r="H3" s="4">
        <v>264</v>
      </c>
      <c r="I3" s="4">
        <v>22</v>
      </c>
      <c r="J3" s="4">
        <v>0</v>
      </c>
      <c r="K3" s="4">
        <f>H3-I3</f>
        <v>242</v>
      </c>
      <c r="L3" s="13">
        <v>1354</v>
      </c>
      <c r="M3" s="14">
        <v>308.81</v>
      </c>
      <c r="N3" s="4" t="s">
        <v>13</v>
      </c>
      <c r="O3" s="4">
        <v>95.4</v>
      </c>
      <c r="P3" s="15">
        <v>42370</v>
      </c>
    </row>
    <row r="4" spans="1:16" x14ac:dyDescent="0.25">
      <c r="A4" s="16" t="s">
        <v>19</v>
      </c>
      <c r="B4" s="3" t="s">
        <v>17</v>
      </c>
      <c r="C4" s="3" t="s">
        <v>18</v>
      </c>
      <c r="D4" s="17">
        <v>43000000</v>
      </c>
      <c r="E4" s="17">
        <f>SUM(51235958+76405.13+774243.64+500000+200000+400000+200000+400000)</f>
        <v>53786606.770000003</v>
      </c>
      <c r="F4" s="18">
        <v>0</v>
      </c>
      <c r="G4" s="18">
        <v>400</v>
      </c>
      <c r="H4" s="18">
        <v>431</v>
      </c>
      <c r="I4" s="18">
        <v>9</v>
      </c>
      <c r="J4" s="18">
        <v>472</v>
      </c>
      <c r="K4" s="4">
        <f>H4-I4-J4</f>
        <v>-50</v>
      </c>
      <c r="L4" s="19">
        <v>1600</v>
      </c>
      <c r="M4" s="20">
        <v>-91.9</v>
      </c>
      <c r="N4" s="20">
        <v>-91.9</v>
      </c>
      <c r="O4" s="4">
        <v>40</v>
      </c>
      <c r="P4" s="21">
        <v>40544</v>
      </c>
    </row>
    <row r="9" spans="1:16" x14ac:dyDescent="0.25">
      <c r="F9" s="5"/>
    </row>
  </sheetData>
  <autoFilter ref="A1:P4" xr:uid="{7688D465-2143-4A8C-B641-B87291414763}"/>
  <printOptions horizontalCentered="1"/>
  <pageMargins left="0.25" right="0.25" top="0.75" bottom="0.75" header="0.3" footer="0.3"/>
  <pageSetup paperSize="5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FPPRZ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2025-10-21T17:38:07Z</dcterms:created>
  <dcterms:modified xsi:type="dcterms:W3CDTF">2025-10-30T13:14:29Z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2025-10-30T13:14:16Z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3241da51-153d-469a-9eaf-b7754e07d2f2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